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4E556625-C7D5-443F-BB4E-C499B071039F}" xr6:coauthVersionLast="47" xr6:coauthVersionMax="47" xr10:uidLastSave="{00000000-0000-0000-0000-000000000000}"/>
  <bookViews>
    <workbookView xWindow="20370" yWindow="-120" windowWidth="20730" windowHeight="11160" xr2:uid="{D1C71261-C786-491E-83C1-E774C880A9C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1" l="1"/>
  <c r="Q30" i="1"/>
  <c r="P30" i="1"/>
  <c r="O30" i="1"/>
  <c r="N30" i="1"/>
  <c r="M30" i="1"/>
  <c r="L30" i="1"/>
  <c r="K30" i="1"/>
  <c r="J30" i="1"/>
  <c r="I30" i="1"/>
  <c r="H30" i="1"/>
  <c r="F30" i="1"/>
  <c r="D30" i="1"/>
  <c r="R29" i="1"/>
  <c r="Q29" i="1"/>
  <c r="P29" i="1"/>
  <c r="O29" i="1"/>
  <c r="N29" i="1"/>
  <c r="M29" i="1"/>
  <c r="L29" i="1"/>
  <c r="K29" i="1"/>
  <c r="J29" i="1"/>
  <c r="I29" i="1"/>
  <c r="H29" i="1"/>
  <c r="F29" i="1"/>
  <c r="D29" i="1"/>
  <c r="R26" i="1"/>
  <c r="Q26" i="1"/>
  <c r="P26" i="1"/>
  <c r="O26" i="1"/>
  <c r="N26" i="1"/>
  <c r="M26" i="1"/>
  <c r="L26" i="1"/>
  <c r="K26" i="1"/>
  <c r="J26" i="1"/>
  <c r="I26" i="1"/>
  <c r="H26" i="1"/>
  <c r="F26" i="1"/>
  <c r="D26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G29" i="1" s="1"/>
  <c r="E14" i="1"/>
  <c r="E29" i="1" s="1"/>
  <c r="G26" i="1" l="1"/>
  <c r="E26" i="1"/>
  <c r="G30" i="1"/>
  <c r="E30" i="1"/>
</calcChain>
</file>

<file path=xl/sharedStrings.xml><?xml version="1.0" encoding="utf-8"?>
<sst xmlns="http://schemas.openxmlformats.org/spreadsheetml/2006/main" count="99" uniqueCount="72">
  <si>
    <t>MAIZ-ENSAYO COMPARATIVO DE RENDIMIENTO-OLAVARRIA</t>
  </si>
  <si>
    <t>Mes</t>
  </si>
  <si>
    <t>Precipitaciones (mm)</t>
  </si>
  <si>
    <t>CAMPAÑA 2024-25 SIEMBRA DIRECTA (52 cm entre surcos)</t>
  </si>
  <si>
    <t>Octubre</t>
  </si>
  <si>
    <t>Noviembre</t>
  </si>
  <si>
    <t>EMERGENCIA: 06/11/2024</t>
  </si>
  <si>
    <t>Diciembre</t>
  </si>
  <si>
    <t>Nº REPETICIONES:    4</t>
  </si>
  <si>
    <t>Enero</t>
  </si>
  <si>
    <t>HERBICIDA PRESIEMBRA:</t>
  </si>
  <si>
    <t>FULL CONTROLL BIO-HARRIER-GLIFOSATO-2,4 D ETIL-PICLORAN-METOLACLOR-ACURON (0,04- 0,04- 2- 0,5-0,12- 1- 1 l/ha)</t>
  </si>
  <si>
    <t>Febrero</t>
  </si>
  <si>
    <t>PARAQUAT- LAMBDA 25% (2- 0,035 l/ha)</t>
  </si>
  <si>
    <t>marzo</t>
  </si>
  <si>
    <t xml:space="preserve">FERTILIZACIÓN: 24/9/24 150 kg/ha UREA SEMBADA </t>
  </si>
  <si>
    <t xml:space="preserve">90 kg/ha MAP </t>
  </si>
  <si>
    <t xml:space="preserve">94 kg/ha UREA en V6 </t>
  </si>
  <si>
    <r>
      <t>Scia Parcela : 12,48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(4 surcos 0,52 m x 6 m)        COSECHA 5,724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( 2 surcos 0,52x 5,5m) 29/5/2025</t>
    </r>
  </si>
  <si>
    <t>Altura</t>
  </si>
  <si>
    <t>Vuelco</t>
  </si>
  <si>
    <t>Roya</t>
  </si>
  <si>
    <t>Carbón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</si>
  <si>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</si>
  <si>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</si>
  <si>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</si>
  <si>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</si>
  <si>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</si>
  <si>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</si>
  <si>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</si>
  <si>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</si>
  <si>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</si>
  <si>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</si>
  <si>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</si>
  <si>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Densidad</t>
  </si>
  <si>
    <t>1-5</t>
  </si>
  <si>
    <t>0-5</t>
  </si>
  <si>
    <t>Macollos fértiles/pl</t>
  </si>
  <si>
    <t>Macollos estériles/pl</t>
  </si>
  <si>
    <t>Espigas/pl</t>
  </si>
  <si>
    <t>%</t>
  </si>
  <si>
    <t>(14,5% H°)</t>
  </si>
  <si>
    <t>Letras</t>
  </si>
  <si>
    <t>ACA</t>
  </si>
  <si>
    <t>ACA 471 VT3P</t>
  </si>
  <si>
    <t xml:space="preserve">A     </t>
  </si>
  <si>
    <t>ACA EXP 23 MZ 220 VT3P</t>
  </si>
  <si>
    <t xml:space="preserve">A B   </t>
  </si>
  <si>
    <t>ACA 482 VT3P</t>
  </si>
  <si>
    <t xml:space="preserve">  B C </t>
  </si>
  <si>
    <t>ACA EXP 24 MZ 214 VT3P</t>
  </si>
  <si>
    <t>Nidera</t>
  </si>
  <si>
    <t>NS 7626 VIP3 CL</t>
  </si>
  <si>
    <t xml:space="preserve">    C </t>
  </si>
  <si>
    <t>El Cencerro</t>
  </si>
  <si>
    <t>ACA 477 VIP3 CL</t>
  </si>
  <si>
    <t>NS 7765 VIP3</t>
  </si>
  <si>
    <t>Promedio</t>
  </si>
  <si>
    <t>dms P&lt;0,05</t>
  </si>
  <si>
    <t>C.V. %</t>
  </si>
  <si>
    <t>Màximo</t>
  </si>
  <si>
    <t>Mínimo</t>
  </si>
  <si>
    <t>*</t>
  </si>
  <si>
    <t>n.s.</t>
  </si>
  <si>
    <t>Coordinación: Dionisio Martinez</t>
  </si>
  <si>
    <t>Por: Lía Oyesqui y Kevin Leaden</t>
  </si>
  <si>
    <t>SIEMBRA: 25/10/2024</t>
  </si>
  <si>
    <t>Nº HIBRIDOS: 11</t>
  </si>
  <si>
    <t xml:space="preserve">NS 7624 VIP3 CL </t>
  </si>
  <si>
    <t>ACA 476 TRECEPTA</t>
  </si>
  <si>
    <t xml:space="preserve">ACA 473 TRECEPTA 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</si>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</sst>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vertAlign val="superscript"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14" fontId="3" fillId="0" borderId="0" xfId="0" applyNumberFormat="1" applyFont="1"/>
    <xf numFmtId="0" fontId="5" fillId="0" borderId="0" xfId="0" applyFont="1"/>
    <xf numFmtId="0" fontId="6" fillId="0" borderId="0" xfId="0" applyFont="1"/>
    <xf numFmtId="16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14" fontId="0" fillId="0" borderId="0" xfId="0" applyNumberFormat="1"/>
    <xf numFmtId="0" fontId="8" fillId="0" borderId="0" xfId="0" applyFont="1"/>
    <xf numFmtId="0" fontId="9" fillId="0" borderId="0" xfId="0" applyFont="1"/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3" xfId="0" applyFont="1" applyBorder="1"/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/>
    <xf numFmtId="49" fontId="11" fillId="0" borderId="5" xfId="0" applyNumberFormat="1" applyFont="1" applyBorder="1" applyAlignment="1">
      <alignment horizontal="center"/>
    </xf>
    <xf numFmtId="0" fontId="3" fillId="0" borderId="3" xfId="0" applyFont="1" applyBorder="1"/>
    <xf numFmtId="1" fontId="0" fillId="0" borderId="0" xfId="0" applyNumberFormat="1"/>
    <xf numFmtId="164" fontId="0" fillId="0" borderId="0" xfId="0" applyNumberFormat="1"/>
    <xf numFmtId="164" fontId="8" fillId="0" borderId="0" xfId="0" applyNumberFormat="1" applyFont="1"/>
    <xf numFmtId="0" fontId="10" fillId="0" borderId="3" xfId="0" applyFont="1" applyBorder="1" applyAlignment="1">
      <alignment horizontal="left"/>
    </xf>
    <xf numFmtId="1" fontId="11" fillId="0" borderId="3" xfId="0" applyNumberFormat="1" applyFont="1" applyBorder="1" applyAlignment="1">
      <alignment horizontal="center"/>
    </xf>
    <xf numFmtId="14" fontId="11" fillId="0" borderId="3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16" fontId="3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0" fillId="0" borderId="0" xfId="0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Hoja1!$O$2:$O$7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</c:strCache>
            </c:strRef>
          </c:cat>
          <c:val>
            <c:numRef>
              <c:f>Hoja1!$P$2:$P$7</c:f>
              <c:numCache>
                <c:formatCode>General</c:formatCode>
                <c:ptCount val="6"/>
                <c:pt idx="0">
                  <c:v>24</c:v>
                </c:pt>
                <c:pt idx="1">
                  <c:v>144</c:v>
                </c:pt>
                <c:pt idx="2">
                  <c:v>30</c:v>
                </c:pt>
                <c:pt idx="3">
                  <c:v>45</c:v>
                </c:pt>
                <c:pt idx="4">
                  <c:v>221</c:v>
                </c:pt>
                <c:pt idx="5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4F-489D-8881-CE2E0CADE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606799"/>
        <c:axId val="468609199"/>
      </c:barChart>
      <c:catAx>
        <c:axId val="468606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9199"/>
        <c:crosses val="autoZero"/>
        <c:auto val="1"/>
        <c:lblAlgn val="ctr"/>
        <c:lblOffset val="100"/>
        <c:noMultiLvlLbl val="0"/>
      </c:catAx>
      <c:valAx>
        <c:axId val="46860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Lluvias acumuladas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6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</xdr:row>
      <xdr:rowOff>0</xdr:rowOff>
    </xdr:from>
    <xdr:to>
      <xdr:col>18</xdr:col>
      <xdr:colOff>565680</xdr:colOff>
      <xdr:row>4</xdr:row>
      <xdr:rowOff>179961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A148EA-ABE7-407C-9ABA-00D2FE507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0" y="200025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0</xdr:colOff>
      <xdr:row>1</xdr:row>
      <xdr:rowOff>0</xdr:rowOff>
    </xdr:from>
    <xdr:to>
      <xdr:col>25</xdr:col>
      <xdr:colOff>609647</xdr:colOff>
      <xdr:row>13</xdr:row>
      <xdr:rowOff>98629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DEFBF61-25CC-5555-56AC-0C91EF2C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32BF-E7B4-451D-9350-6350DECFCC71}">
  <dimension ref="A1:S31"/>
  <sheetViews>
    <sheetView tabSelected="1" zoomScale="70" zoomScaleNormal="70" workbookViewId="0">
      <selection activeCell="C21" sqref="C21"/>
    </sheetView>
  </sheetViews>
  <sheetFormatPr baseColWidth="10" defaultRowHeight="15" x14ac:dyDescent="0.25"/>
  <cols>
    <col min="3" max="3" width="30.5703125" customWidth="1"/>
    <col min="14" max="14" width="22.140625" bestFit="1" customWidth="1"/>
    <col min="15" max="15" width="23.85546875" bestFit="1" customWidth="1"/>
    <col min="21" max="21" width="3.85546875" customWidth="1"/>
    <col min="22" max="22" width="13.7109375" customWidth="1"/>
  </cols>
  <sheetData>
    <row r="1" spans="1:19" ht="15.75" x14ac:dyDescent="0.25">
      <c r="C1" s="1" t="s">
        <v>0</v>
      </c>
      <c r="O1" s="33" t="s">
        <v>1</v>
      </c>
      <c r="P1" s="33" t="s">
        <v>2</v>
      </c>
    </row>
    <row r="2" spans="1:19" ht="15.75" x14ac:dyDescent="0.25">
      <c r="C2" s="1" t="s">
        <v>3</v>
      </c>
      <c r="E2" s="1"/>
      <c r="F2" s="1"/>
      <c r="G2" s="1"/>
      <c r="H2" s="1"/>
      <c r="I2" s="1"/>
      <c r="J2" s="1"/>
      <c r="K2" s="1"/>
      <c r="L2" t="s">
        <v>65</v>
      </c>
      <c r="O2" s="33" t="s">
        <v>4</v>
      </c>
      <c r="P2" s="33">
        <v>24</v>
      </c>
    </row>
    <row r="3" spans="1:19" x14ac:dyDescent="0.25">
      <c r="J3" s="2"/>
      <c r="K3" s="2"/>
      <c r="L3" t="s">
        <v>64</v>
      </c>
      <c r="N3" s="3"/>
      <c r="O3" s="33" t="s">
        <v>5</v>
      </c>
      <c r="P3" s="33">
        <v>144</v>
      </c>
    </row>
    <row r="4" spans="1:19" x14ac:dyDescent="0.25">
      <c r="A4" s="4" t="s">
        <v>66</v>
      </c>
      <c r="B4" s="4"/>
      <c r="C4" s="5"/>
      <c r="D4" s="6"/>
      <c r="E4" s="6"/>
      <c r="F4" s="4" t="s">
        <v>6</v>
      </c>
      <c r="G4" s="5">
        <v>45602</v>
      </c>
      <c r="H4" s="5"/>
      <c r="I4" s="7"/>
      <c r="J4" s="8"/>
      <c r="K4" s="2"/>
      <c r="L4" s="3"/>
      <c r="M4" s="3"/>
      <c r="N4" s="9"/>
      <c r="O4" s="33" t="s">
        <v>7</v>
      </c>
      <c r="P4" s="33">
        <v>30</v>
      </c>
    </row>
    <row r="5" spans="1:19" x14ac:dyDescent="0.25">
      <c r="A5" s="4" t="s">
        <v>8</v>
      </c>
      <c r="B5" s="4"/>
      <c r="C5" s="4"/>
      <c r="D5" s="6"/>
      <c r="E5" s="6"/>
      <c r="F5" s="6"/>
      <c r="G5" s="6"/>
      <c r="H5" s="6"/>
      <c r="J5" s="8"/>
      <c r="K5" s="2"/>
      <c r="L5" s="3"/>
      <c r="M5" s="3"/>
      <c r="N5" s="10"/>
      <c r="O5" s="33" t="s">
        <v>9</v>
      </c>
      <c r="P5" s="33">
        <v>45</v>
      </c>
      <c r="R5" s="3"/>
      <c r="S5" s="10"/>
    </row>
    <row r="6" spans="1:19" x14ac:dyDescent="0.25">
      <c r="A6" s="4" t="s">
        <v>10</v>
      </c>
      <c r="B6" s="4"/>
      <c r="C6" s="4" t="s">
        <v>11</v>
      </c>
      <c r="D6" s="6"/>
      <c r="E6" s="6"/>
      <c r="F6" s="6"/>
      <c r="G6" s="6"/>
      <c r="H6" s="6"/>
      <c r="J6" s="2"/>
      <c r="K6" s="2"/>
      <c r="L6" s="3"/>
      <c r="M6" s="3"/>
      <c r="N6" s="10"/>
      <c r="O6" s="33" t="s">
        <v>12</v>
      </c>
      <c r="P6" s="33">
        <v>221</v>
      </c>
      <c r="R6" s="3"/>
      <c r="S6" s="10"/>
    </row>
    <row r="7" spans="1:19" x14ac:dyDescent="0.25">
      <c r="A7" s="4"/>
      <c r="B7" s="4"/>
      <c r="C7" s="4" t="s">
        <v>13</v>
      </c>
      <c r="D7" s="6"/>
      <c r="E7" s="6"/>
      <c r="F7" s="6"/>
      <c r="G7" s="6"/>
      <c r="H7" s="6"/>
      <c r="J7" s="2"/>
      <c r="K7" s="2"/>
      <c r="L7" s="3"/>
      <c r="M7" s="3"/>
      <c r="N7" s="10"/>
      <c r="O7" s="33" t="s">
        <v>14</v>
      </c>
      <c r="P7" s="33">
        <v>305</v>
      </c>
      <c r="Q7" s="3"/>
      <c r="R7" s="3"/>
      <c r="S7" s="3"/>
    </row>
    <row r="8" spans="1:19" x14ac:dyDescent="0.25">
      <c r="A8" s="4" t="s">
        <v>15</v>
      </c>
      <c r="B8" s="4"/>
      <c r="C8" s="4"/>
      <c r="D8" s="6"/>
      <c r="E8" s="6"/>
      <c r="F8" s="4" t="s">
        <v>16</v>
      </c>
      <c r="G8" s="6"/>
      <c r="H8" s="4" t="s">
        <v>17</v>
      </c>
      <c r="J8" s="2"/>
      <c r="K8" s="2"/>
      <c r="L8" s="3"/>
      <c r="M8" s="3"/>
      <c r="N8" s="10"/>
      <c r="Q8" s="3"/>
      <c r="R8" s="3"/>
      <c r="S8" s="10"/>
    </row>
    <row r="9" spans="1:19" x14ac:dyDescent="0.25">
      <c r="A9" s="4" t="s">
        <v>18</v>
      </c>
      <c r="B9" s="4"/>
      <c r="C9" s="4"/>
      <c r="D9" s="4"/>
      <c r="J9" s="2"/>
      <c r="K9" s="2"/>
      <c r="L9" s="3"/>
      <c r="M9" s="3"/>
      <c r="N9" s="10"/>
    </row>
    <row r="10" spans="1:19" x14ac:dyDescent="0.25">
      <c r="A10" s="34" t="s">
        <v>67</v>
      </c>
      <c r="B10" s="35"/>
      <c r="C10" s="35"/>
      <c r="D10" s="35"/>
      <c r="E10" s="6"/>
      <c r="F10" s="6"/>
      <c r="G10" s="6"/>
      <c r="H10" s="6"/>
      <c r="J10" s="2"/>
      <c r="K10" s="2"/>
      <c r="L10" s="3"/>
      <c r="M10" s="3"/>
      <c r="N10" s="10"/>
    </row>
    <row r="11" spans="1:19" x14ac:dyDescent="0.25">
      <c r="E11" s="11"/>
      <c r="J11" s="2"/>
      <c r="K11" s="2"/>
      <c r="L11" s="3"/>
      <c r="M11" s="3"/>
      <c r="N11" s="10"/>
    </row>
    <row r="12" spans="1:19" x14ac:dyDescent="0.25">
      <c r="A12" s="12"/>
      <c r="B12" s="12"/>
      <c r="C12" s="12"/>
      <c r="D12" s="12"/>
      <c r="E12" s="13"/>
      <c r="F12" s="12"/>
      <c r="G12" s="12"/>
      <c r="H12" s="36" t="s">
        <v>19</v>
      </c>
      <c r="I12" s="37"/>
      <c r="J12" s="12"/>
      <c r="K12" s="14" t="s">
        <v>20</v>
      </c>
      <c r="L12" s="15" t="s">
        <v>21</v>
      </c>
      <c r="M12" s="15" t="s">
        <v>22</v>
      </c>
      <c r="Q12" s="16" t="s">
        <v>23</v>
      </c>
      <c r="R12" s="17" t="s">
        <v>24</v>
      </c>
      <c r="S12" s="18"/>
    </row>
    <row r="13" spans="1:19" x14ac:dyDescent="0.25">
      <c r="A13" s="19" t="s">
        <v>25</v>
      </c>
      <c r="B13" s="14" t="s">
        <v>26</v>
      </c>
      <c r="C13" s="14" t="s">
        <v>27</v>
      </c>
      <c r="D13" s="20" t="s">
        <v>28</v>
      </c>
      <c r="E13" s="19" t="s">
        <v>29</v>
      </c>
      <c r="F13" s="20" t="s">
        <v>30</v>
      </c>
      <c r="G13" s="19" t="s">
        <v>31</v>
      </c>
      <c r="H13" s="21" t="s">
        <v>32</v>
      </c>
      <c r="I13" s="14" t="s">
        <v>33</v>
      </c>
      <c r="J13" s="14" t="s">
        <v>34</v>
      </c>
      <c r="K13" s="22" t="s">
        <v>35</v>
      </c>
      <c r="L13" s="22" t="s">
        <v>36</v>
      </c>
      <c r="M13" s="22" t="s">
        <v>36</v>
      </c>
      <c r="N13" s="20" t="s">
        <v>37</v>
      </c>
      <c r="O13" s="20" t="s">
        <v>38</v>
      </c>
      <c r="P13" s="20" t="s">
        <v>39</v>
      </c>
      <c r="Q13" s="15" t="s">
        <v>40</v>
      </c>
      <c r="R13" s="15" t="s">
        <v>41</v>
      </c>
      <c r="S13" s="23" t="s">
        <v>42</v>
      </c>
    </row>
    <row r="14" spans="1:19" x14ac:dyDescent="0.25">
      <c r="A14" s="7">
        <v>1</v>
      </c>
      <c r="B14" s="14" t="s">
        <v>43</v>
      </c>
      <c r="C14" s="14" t="s">
        <v>44</v>
      </c>
      <c r="D14" s="24">
        <v>61.25</v>
      </c>
      <c r="E14" s="11">
        <f t="shared" ref="E14:E24" si="0">D14+$G$4</f>
        <v>45663.25</v>
      </c>
      <c r="F14" s="24">
        <v>63.25</v>
      </c>
      <c r="G14" s="11">
        <f t="shared" ref="G14:G24" si="1">F14+$G$4</f>
        <v>45665.25</v>
      </c>
      <c r="H14" s="24">
        <v>241.2</v>
      </c>
      <c r="I14" s="24">
        <v>110.9</v>
      </c>
      <c r="J14" s="24">
        <v>51392.57</v>
      </c>
      <c r="K14" s="25">
        <v>0</v>
      </c>
      <c r="L14" s="25">
        <v>1</v>
      </c>
      <c r="M14" s="25">
        <v>0</v>
      </c>
      <c r="N14" s="25">
        <v>0.22</v>
      </c>
      <c r="O14" s="25">
        <v>0.25</v>
      </c>
      <c r="P14" s="25">
        <v>1.04</v>
      </c>
      <c r="Q14">
        <v>16.03</v>
      </c>
      <c r="R14">
        <v>7846.16</v>
      </c>
      <c r="S14" t="s">
        <v>45</v>
      </c>
    </row>
    <row r="15" spans="1:19" x14ac:dyDescent="0.25">
      <c r="A15" s="7">
        <v>6</v>
      </c>
      <c r="B15" s="14" t="s">
        <v>43</v>
      </c>
      <c r="C15" s="14" t="s">
        <v>46</v>
      </c>
      <c r="D15" s="24">
        <v>60</v>
      </c>
      <c r="E15" s="11">
        <f t="shared" si="0"/>
        <v>45662</v>
      </c>
      <c r="F15" s="24">
        <v>62.75</v>
      </c>
      <c r="G15" s="11">
        <f t="shared" si="1"/>
        <v>45664.75</v>
      </c>
      <c r="H15" s="24">
        <v>253.58</v>
      </c>
      <c r="I15" s="24">
        <v>115.78</v>
      </c>
      <c r="J15" s="24">
        <v>55537.14</v>
      </c>
      <c r="K15" s="25">
        <v>0</v>
      </c>
      <c r="L15" s="25">
        <v>1</v>
      </c>
      <c r="M15" s="25">
        <v>0</v>
      </c>
      <c r="N15" s="25">
        <v>0.09</v>
      </c>
      <c r="O15" s="25">
        <v>0.14000000000000001</v>
      </c>
      <c r="P15" s="25">
        <v>1.06</v>
      </c>
      <c r="Q15">
        <v>15.63</v>
      </c>
      <c r="R15">
        <v>7560.3</v>
      </c>
      <c r="S15" t="s">
        <v>47</v>
      </c>
    </row>
    <row r="16" spans="1:19" x14ac:dyDescent="0.25">
      <c r="A16" s="7">
        <v>5</v>
      </c>
      <c r="B16" s="14" t="s">
        <v>43</v>
      </c>
      <c r="C16" s="14" t="s">
        <v>48</v>
      </c>
      <c r="D16" s="24">
        <v>61.75</v>
      </c>
      <c r="E16" s="11">
        <f t="shared" si="0"/>
        <v>45663.75</v>
      </c>
      <c r="F16" s="24">
        <v>64.5</v>
      </c>
      <c r="G16" s="11">
        <f t="shared" si="1"/>
        <v>45666.5</v>
      </c>
      <c r="H16" s="24">
        <v>253.5</v>
      </c>
      <c r="I16" s="24">
        <v>109.55</v>
      </c>
      <c r="J16" s="24">
        <v>50149.2</v>
      </c>
      <c r="K16" s="25">
        <v>0</v>
      </c>
      <c r="L16" s="25">
        <v>1.25</v>
      </c>
      <c r="M16" s="25">
        <v>0</v>
      </c>
      <c r="N16" s="25">
        <v>0.02</v>
      </c>
      <c r="O16" s="25">
        <v>0.33</v>
      </c>
      <c r="P16" s="25">
        <v>1.03</v>
      </c>
      <c r="Q16">
        <v>17.2</v>
      </c>
      <c r="R16">
        <v>7491.9</v>
      </c>
      <c r="S16" t="s">
        <v>47</v>
      </c>
    </row>
    <row r="17" spans="1:19" x14ac:dyDescent="0.25">
      <c r="A17" s="7">
        <v>3</v>
      </c>
      <c r="B17" s="14" t="s">
        <v>43</v>
      </c>
      <c r="C17" s="14" t="s">
        <v>69</v>
      </c>
      <c r="D17" s="24">
        <v>63</v>
      </c>
      <c r="E17" s="11">
        <f t="shared" si="0"/>
        <v>45665</v>
      </c>
      <c r="F17" s="24">
        <v>66</v>
      </c>
      <c r="G17" s="11">
        <f t="shared" si="1"/>
        <v>45668</v>
      </c>
      <c r="H17" s="24">
        <v>256.14999999999998</v>
      </c>
      <c r="I17" s="24">
        <v>125.9</v>
      </c>
      <c r="J17" s="24">
        <v>55122.68</v>
      </c>
      <c r="K17" s="25">
        <v>0</v>
      </c>
      <c r="L17" s="25">
        <v>1</v>
      </c>
      <c r="M17" s="25">
        <v>0.25</v>
      </c>
      <c r="N17" s="25">
        <v>0.11</v>
      </c>
      <c r="O17" s="25">
        <v>0.22</v>
      </c>
      <c r="P17" s="25">
        <v>1.02</v>
      </c>
      <c r="Q17">
        <v>15.95</v>
      </c>
      <c r="R17">
        <v>6185.22</v>
      </c>
      <c r="S17" t="s">
        <v>49</v>
      </c>
    </row>
    <row r="18" spans="1:19" x14ac:dyDescent="0.25">
      <c r="A18" s="7">
        <v>7</v>
      </c>
      <c r="B18" s="14" t="s">
        <v>43</v>
      </c>
      <c r="C18" s="14" t="s">
        <v>50</v>
      </c>
      <c r="D18" s="24">
        <v>63.5</v>
      </c>
      <c r="E18" s="11">
        <f t="shared" si="0"/>
        <v>45665.5</v>
      </c>
      <c r="F18" s="24">
        <v>65.5</v>
      </c>
      <c r="G18" s="11">
        <f t="shared" si="1"/>
        <v>45667.5</v>
      </c>
      <c r="H18" s="24">
        <v>258.13</v>
      </c>
      <c r="I18" s="24">
        <v>91.66</v>
      </c>
      <c r="J18" s="24">
        <v>52635.94</v>
      </c>
      <c r="K18" s="25">
        <v>0</v>
      </c>
      <c r="L18" s="25">
        <v>1.75</v>
      </c>
      <c r="M18" s="25">
        <v>0</v>
      </c>
      <c r="N18" s="25">
        <v>0.13</v>
      </c>
      <c r="O18" s="25">
        <v>0.26</v>
      </c>
      <c r="P18" s="25">
        <v>1.08</v>
      </c>
      <c r="Q18">
        <v>16.38</v>
      </c>
      <c r="R18">
        <v>6013.83</v>
      </c>
      <c r="S18" t="s">
        <v>49</v>
      </c>
    </row>
    <row r="19" spans="1:19" x14ac:dyDescent="0.25">
      <c r="A19" s="7">
        <v>16</v>
      </c>
      <c r="B19" s="14" t="s">
        <v>51</v>
      </c>
      <c r="C19" s="14" t="s">
        <v>52</v>
      </c>
      <c r="D19" s="24">
        <v>62.75</v>
      </c>
      <c r="E19" s="11">
        <f t="shared" si="0"/>
        <v>45664.75</v>
      </c>
      <c r="F19" s="24">
        <v>65.25</v>
      </c>
      <c r="G19" s="11">
        <f t="shared" si="1"/>
        <v>45667.25</v>
      </c>
      <c r="H19" s="24">
        <v>223.25</v>
      </c>
      <c r="I19" s="24">
        <v>107.3</v>
      </c>
      <c r="J19" s="24">
        <v>53879.31</v>
      </c>
      <c r="K19" s="25">
        <v>0</v>
      </c>
      <c r="L19" s="25">
        <v>1.25</v>
      </c>
      <c r="M19" s="25">
        <v>0.5</v>
      </c>
      <c r="N19" s="25">
        <v>0.02</v>
      </c>
      <c r="O19" s="25">
        <v>0.48</v>
      </c>
      <c r="P19" s="25">
        <v>0.93</v>
      </c>
      <c r="Q19">
        <v>17.329999999999998</v>
      </c>
      <c r="R19">
        <v>5892.4</v>
      </c>
      <c r="S19" t="s">
        <v>53</v>
      </c>
    </row>
    <row r="20" spans="1:19" x14ac:dyDescent="0.25">
      <c r="A20" s="7">
        <v>2</v>
      </c>
      <c r="B20" s="14" t="s">
        <v>43</v>
      </c>
      <c r="C20" s="14" t="s">
        <v>70</v>
      </c>
      <c r="D20" s="24">
        <v>61.75</v>
      </c>
      <c r="E20" s="11">
        <f t="shared" si="0"/>
        <v>45663.75</v>
      </c>
      <c r="F20" s="24">
        <v>64.5</v>
      </c>
      <c r="G20" s="11">
        <f t="shared" si="1"/>
        <v>45666.5</v>
      </c>
      <c r="H20" s="24">
        <v>243.83</v>
      </c>
      <c r="I20" s="24">
        <v>84.28</v>
      </c>
      <c r="J20" s="24">
        <v>55951.59</v>
      </c>
      <c r="K20" s="25">
        <v>0</v>
      </c>
      <c r="L20" s="25">
        <v>1.5</v>
      </c>
      <c r="M20" s="25">
        <v>0</v>
      </c>
      <c r="N20" s="25">
        <v>0.01</v>
      </c>
      <c r="O20" s="25">
        <v>0.06</v>
      </c>
      <c r="P20" s="25">
        <v>1.02</v>
      </c>
      <c r="Q20">
        <v>16.38</v>
      </c>
      <c r="R20">
        <v>5836.4</v>
      </c>
      <c r="S20" t="s">
        <v>53</v>
      </c>
    </row>
    <row r="21" spans="1:19" x14ac:dyDescent="0.25">
      <c r="A21" s="7">
        <v>8</v>
      </c>
      <c r="B21" s="14" t="s">
        <v>54</v>
      </c>
      <c r="C21" s="14" t="s">
        <v>71</v>
      </c>
      <c r="D21" s="24">
        <v>64.5</v>
      </c>
      <c r="E21" s="11">
        <f t="shared" si="0"/>
        <v>45666.5</v>
      </c>
      <c r="F21" s="24">
        <v>67.25</v>
      </c>
      <c r="G21" s="11">
        <f t="shared" si="1"/>
        <v>45669.25</v>
      </c>
      <c r="H21" s="24">
        <v>246.15</v>
      </c>
      <c r="I21" s="24">
        <v>114.6</v>
      </c>
      <c r="J21" s="24">
        <v>55122.68</v>
      </c>
      <c r="K21" s="25">
        <v>0</v>
      </c>
      <c r="L21" s="25">
        <v>1</v>
      </c>
      <c r="M21" s="25">
        <v>1.25</v>
      </c>
      <c r="N21" s="25">
        <v>0.03</v>
      </c>
      <c r="O21" s="25">
        <v>0.76</v>
      </c>
      <c r="P21" s="25">
        <v>0.93</v>
      </c>
      <c r="Q21">
        <v>17.23</v>
      </c>
      <c r="R21">
        <v>5754.59</v>
      </c>
      <c r="S21" t="s">
        <v>53</v>
      </c>
    </row>
    <row r="22" spans="1:19" x14ac:dyDescent="0.25">
      <c r="A22" s="7">
        <v>17</v>
      </c>
      <c r="B22" s="14" t="s">
        <v>51</v>
      </c>
      <c r="C22" s="14" t="s">
        <v>68</v>
      </c>
      <c r="D22" s="24">
        <v>66.25</v>
      </c>
      <c r="E22" s="11">
        <f t="shared" si="0"/>
        <v>45668.25</v>
      </c>
      <c r="F22" s="24">
        <v>69.25</v>
      </c>
      <c r="G22" s="11">
        <f t="shared" si="1"/>
        <v>45671.25</v>
      </c>
      <c r="H22" s="24">
        <v>225.78</v>
      </c>
      <c r="I22" s="24">
        <v>107.4</v>
      </c>
      <c r="J22" s="24">
        <v>55122.68</v>
      </c>
      <c r="K22" s="25">
        <v>0</v>
      </c>
      <c r="L22" s="25">
        <v>1</v>
      </c>
      <c r="M22" s="25">
        <v>0</v>
      </c>
      <c r="N22" s="25">
        <v>0.09</v>
      </c>
      <c r="O22" s="25">
        <v>0.66</v>
      </c>
      <c r="P22" s="25">
        <v>0.99</v>
      </c>
      <c r="Q22">
        <v>17.2</v>
      </c>
      <c r="R22">
        <v>5475.79</v>
      </c>
      <c r="S22" t="s">
        <v>53</v>
      </c>
    </row>
    <row r="23" spans="1:19" x14ac:dyDescent="0.25">
      <c r="A23" s="7">
        <v>4</v>
      </c>
      <c r="B23" s="14" t="s">
        <v>43</v>
      </c>
      <c r="C23" s="14" t="s">
        <v>55</v>
      </c>
      <c r="D23" s="24">
        <v>67.25</v>
      </c>
      <c r="E23" s="11">
        <f t="shared" si="0"/>
        <v>45669.25</v>
      </c>
      <c r="F23" s="24">
        <v>70.5</v>
      </c>
      <c r="G23" s="11">
        <f t="shared" si="1"/>
        <v>45672.5</v>
      </c>
      <c r="H23" s="24">
        <v>235.76</v>
      </c>
      <c r="I23" s="24">
        <v>110.5</v>
      </c>
      <c r="J23" s="24">
        <v>52635.94</v>
      </c>
      <c r="K23" s="25">
        <v>0</v>
      </c>
      <c r="L23" s="25">
        <v>1</v>
      </c>
      <c r="M23" s="25">
        <v>0</v>
      </c>
      <c r="N23" s="25">
        <v>0.09</v>
      </c>
      <c r="O23" s="25">
        <v>0.56000000000000005</v>
      </c>
      <c r="P23" s="25">
        <v>0.96</v>
      </c>
      <c r="Q23">
        <v>17.600000000000001</v>
      </c>
      <c r="R23">
        <v>5469.68</v>
      </c>
      <c r="S23" t="s">
        <v>53</v>
      </c>
    </row>
    <row r="24" spans="1:19" x14ac:dyDescent="0.25">
      <c r="A24" s="7">
        <v>18</v>
      </c>
      <c r="B24" s="14" t="s">
        <v>51</v>
      </c>
      <c r="C24" s="14" t="s">
        <v>56</v>
      </c>
      <c r="D24" s="24">
        <v>66.5</v>
      </c>
      <c r="E24" s="11">
        <f t="shared" si="0"/>
        <v>45668.5</v>
      </c>
      <c r="F24" s="24">
        <v>69.75</v>
      </c>
      <c r="G24" s="11">
        <f t="shared" si="1"/>
        <v>45671.75</v>
      </c>
      <c r="H24" s="24">
        <v>228.13</v>
      </c>
      <c r="I24" s="24">
        <v>108.78</v>
      </c>
      <c r="J24" s="24">
        <v>55537.14</v>
      </c>
      <c r="K24" s="25">
        <v>0.75</v>
      </c>
      <c r="L24" s="25">
        <v>1</v>
      </c>
      <c r="M24" s="25">
        <v>0</v>
      </c>
      <c r="N24" s="25">
        <v>0.21</v>
      </c>
      <c r="O24" s="25">
        <v>0.47</v>
      </c>
      <c r="P24" s="25">
        <v>1</v>
      </c>
      <c r="Q24">
        <v>17.2</v>
      </c>
      <c r="R24">
        <v>5334.25</v>
      </c>
      <c r="S24" t="s">
        <v>53</v>
      </c>
    </row>
    <row r="25" spans="1:19" x14ac:dyDescent="0.25">
      <c r="B25" s="12"/>
      <c r="C25" s="12"/>
      <c r="D25" s="12"/>
      <c r="E25" s="12"/>
      <c r="F25" s="12"/>
      <c r="G25" s="12"/>
      <c r="H25" s="12"/>
      <c r="I25" s="12"/>
      <c r="J25" s="12"/>
      <c r="K25" s="26"/>
      <c r="L25" s="26"/>
      <c r="M25" s="26"/>
    </row>
    <row r="26" spans="1:19" x14ac:dyDescent="0.25">
      <c r="B26" s="12"/>
      <c r="C26" s="27" t="s">
        <v>57</v>
      </c>
      <c r="D26" s="28">
        <f t="shared" ref="D26:Q26" si="2">AVERAGE(D14:D24)</f>
        <v>63.5</v>
      </c>
      <c r="E26" s="29">
        <f t="shared" si="2"/>
        <v>45665.5</v>
      </c>
      <c r="F26" s="28">
        <f t="shared" si="2"/>
        <v>66.227272727272734</v>
      </c>
      <c r="G26" s="29">
        <f t="shared" si="2"/>
        <v>45668.227272727272</v>
      </c>
      <c r="H26" s="28">
        <f t="shared" si="2"/>
        <v>242.31454545454545</v>
      </c>
      <c r="I26" s="28">
        <f t="shared" si="2"/>
        <v>107.87727272727271</v>
      </c>
      <c r="J26" s="28">
        <f t="shared" si="2"/>
        <v>53916.988181818182</v>
      </c>
      <c r="K26" s="30">
        <f t="shared" si="2"/>
        <v>6.8181818181818177E-2</v>
      </c>
      <c r="L26" s="30">
        <f t="shared" si="2"/>
        <v>1.1590909090909092</v>
      </c>
      <c r="M26" s="30">
        <f t="shared" si="2"/>
        <v>0.18181818181818182</v>
      </c>
      <c r="N26" s="30">
        <f t="shared" si="2"/>
        <v>9.2727272727272728E-2</v>
      </c>
      <c r="O26" s="30">
        <f t="shared" si="2"/>
        <v>0.38090909090909092</v>
      </c>
      <c r="P26" s="30">
        <f t="shared" si="2"/>
        <v>1.0054545454545454</v>
      </c>
      <c r="Q26" s="30">
        <f t="shared" si="2"/>
        <v>16.739090909090905</v>
      </c>
      <c r="R26" s="28">
        <f>AVERAGE(R14:R24)</f>
        <v>6260.0472727272727</v>
      </c>
    </row>
    <row r="27" spans="1:19" x14ac:dyDescent="0.25">
      <c r="B27" s="12"/>
      <c r="C27" s="27" t="s">
        <v>58</v>
      </c>
      <c r="D27" s="28">
        <v>2.0994899999999999</v>
      </c>
      <c r="E27" s="28"/>
      <c r="F27" s="28">
        <v>2.02128</v>
      </c>
      <c r="G27" s="28"/>
      <c r="H27" s="28">
        <v>7.7670000000000003</v>
      </c>
      <c r="I27" s="28">
        <v>34.655880000000003</v>
      </c>
      <c r="J27" s="28">
        <v>6485.8570300000001</v>
      </c>
      <c r="K27" s="30">
        <v>0.65312000000000003</v>
      </c>
      <c r="L27" s="30">
        <v>0.42809999999999998</v>
      </c>
      <c r="M27" s="30">
        <v>0.84691000000000005</v>
      </c>
      <c r="N27" s="30">
        <v>0.13250999999999999</v>
      </c>
      <c r="O27" s="30">
        <v>0.28955999999999998</v>
      </c>
      <c r="P27" s="30">
        <v>0.12576000000000001</v>
      </c>
      <c r="Q27" s="30">
        <v>0.92981000000000003</v>
      </c>
      <c r="R27" s="28">
        <v>1566.0465899999999</v>
      </c>
    </row>
    <row r="28" spans="1:19" x14ac:dyDescent="0.25">
      <c r="B28" s="12"/>
      <c r="C28" s="27" t="s">
        <v>59</v>
      </c>
      <c r="D28" s="30">
        <v>2.29</v>
      </c>
      <c r="E28" s="29"/>
      <c r="F28" s="30">
        <v>2.11</v>
      </c>
      <c r="G28" s="29"/>
      <c r="H28" s="30">
        <v>2.2200000000000002</v>
      </c>
      <c r="I28" s="30">
        <v>22.25</v>
      </c>
      <c r="J28" s="30">
        <v>8.33</v>
      </c>
      <c r="K28" s="30">
        <v>663.32</v>
      </c>
      <c r="L28" s="30">
        <v>25.58</v>
      </c>
      <c r="M28" s="30">
        <v>322.55</v>
      </c>
      <c r="N28" s="30">
        <v>99.57</v>
      </c>
      <c r="O28" s="30">
        <v>52.73</v>
      </c>
      <c r="P28" s="30">
        <v>8.66</v>
      </c>
      <c r="Q28" s="30">
        <v>3.85</v>
      </c>
      <c r="R28" s="30">
        <v>17.32</v>
      </c>
    </row>
    <row r="29" spans="1:19" x14ac:dyDescent="0.25">
      <c r="B29" s="12"/>
      <c r="C29" s="27" t="s">
        <v>60</v>
      </c>
      <c r="D29" s="28">
        <f t="shared" ref="D29:Q29" si="3">MAX(D14:D24)</f>
        <v>67.25</v>
      </c>
      <c r="E29" s="29">
        <f t="shared" si="3"/>
        <v>45669.25</v>
      </c>
      <c r="F29" s="28">
        <f t="shared" si="3"/>
        <v>70.5</v>
      </c>
      <c r="G29" s="29">
        <f t="shared" si="3"/>
        <v>45672.5</v>
      </c>
      <c r="H29" s="28">
        <f t="shared" si="3"/>
        <v>258.13</v>
      </c>
      <c r="I29" s="28">
        <f t="shared" si="3"/>
        <v>125.9</v>
      </c>
      <c r="J29" s="28">
        <f t="shared" si="3"/>
        <v>55951.59</v>
      </c>
      <c r="K29" s="30">
        <f t="shared" si="3"/>
        <v>0.75</v>
      </c>
      <c r="L29" s="30">
        <f t="shared" si="3"/>
        <v>1.75</v>
      </c>
      <c r="M29" s="30">
        <f t="shared" si="3"/>
        <v>1.25</v>
      </c>
      <c r="N29" s="30">
        <f t="shared" si="3"/>
        <v>0.22</v>
      </c>
      <c r="O29" s="30">
        <f t="shared" si="3"/>
        <v>0.76</v>
      </c>
      <c r="P29" s="30">
        <f t="shared" si="3"/>
        <v>1.08</v>
      </c>
      <c r="Q29" s="30">
        <f t="shared" si="3"/>
        <v>17.600000000000001</v>
      </c>
      <c r="R29" s="28">
        <f>MAX(R14:R24)</f>
        <v>7846.16</v>
      </c>
    </row>
    <row r="30" spans="1:19" x14ac:dyDescent="0.25">
      <c r="B30" s="12"/>
      <c r="C30" s="27" t="s">
        <v>61</v>
      </c>
      <c r="D30" s="28">
        <f t="shared" ref="D30:Q30" si="4">MIN(D14:D24)</f>
        <v>60</v>
      </c>
      <c r="E30" s="29">
        <f t="shared" si="4"/>
        <v>45662</v>
      </c>
      <c r="F30" s="28">
        <f t="shared" si="4"/>
        <v>62.75</v>
      </c>
      <c r="G30" s="29">
        <f t="shared" si="4"/>
        <v>45664.75</v>
      </c>
      <c r="H30" s="28">
        <f t="shared" si="4"/>
        <v>223.25</v>
      </c>
      <c r="I30" s="28">
        <f t="shared" si="4"/>
        <v>84.28</v>
      </c>
      <c r="J30" s="28">
        <f t="shared" si="4"/>
        <v>50149.2</v>
      </c>
      <c r="K30" s="30">
        <f t="shared" si="4"/>
        <v>0</v>
      </c>
      <c r="L30" s="30">
        <f t="shared" si="4"/>
        <v>1</v>
      </c>
      <c r="M30" s="30">
        <f t="shared" si="4"/>
        <v>0</v>
      </c>
      <c r="N30" s="30">
        <f t="shared" si="4"/>
        <v>0.01</v>
      </c>
      <c r="O30" s="30">
        <f t="shared" si="4"/>
        <v>0.06</v>
      </c>
      <c r="P30" s="30">
        <f t="shared" si="4"/>
        <v>0.93</v>
      </c>
      <c r="Q30" s="30">
        <f t="shared" si="4"/>
        <v>15.63</v>
      </c>
      <c r="R30" s="28">
        <f>MIN(R14:R24)</f>
        <v>5334.25</v>
      </c>
    </row>
    <row r="31" spans="1:19" x14ac:dyDescent="0.25">
      <c r="B31" s="12"/>
      <c r="C31" s="31"/>
      <c r="D31" s="32" t="s">
        <v>62</v>
      </c>
      <c r="E31" s="32"/>
      <c r="F31" s="32" t="s">
        <v>62</v>
      </c>
      <c r="G31" s="32"/>
      <c r="H31" s="32" t="s">
        <v>62</v>
      </c>
      <c r="I31" s="32" t="s">
        <v>63</v>
      </c>
      <c r="J31" s="32" t="s">
        <v>63</v>
      </c>
      <c r="K31" s="32" t="s">
        <v>63</v>
      </c>
      <c r="L31" s="32" t="s">
        <v>62</v>
      </c>
      <c r="M31" s="32" t="s">
        <v>63</v>
      </c>
      <c r="N31" s="32" t="s">
        <v>62</v>
      </c>
      <c r="O31" s="32" t="s">
        <v>62</v>
      </c>
      <c r="P31" s="32" t="s">
        <v>63</v>
      </c>
      <c r="Q31" s="32" t="s">
        <v>62</v>
      </c>
      <c r="R31" s="32" t="s">
        <v>62</v>
      </c>
    </row>
  </sheetData>
  <mergeCells count="2">
    <mergeCell ref="A10:D10"/>
    <mergeCell ref="H12:I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2025-06-30T17:51:33Z</dcterms:created>
  <dcterms:modified xsi:type="dcterms:W3CDTF">2025-09-15T18:19:26Z</dcterms:modified>
</cp:coreProperties>
</file>